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560" yWindow="560" windowWidth="25040" windowHeight="13600" tabRatio="500"/>
  </bookViews>
  <sheets>
    <sheet name="Evaluador CPM Target" sheetId="2" r:id="rId1"/>
  </sheets>
  <externalReferences>
    <externalReference r:id="rId2"/>
  </externalReferences>
  <definedNames>
    <definedName name="_xlnm.Print_Area" localSheetId="0">'Evaluador CPM Target'!$B$9:$I$30</definedName>
    <definedName name="Asia_definitiva">#REF!</definedName>
    <definedName name="Europa_definitiva">#REF!</definedName>
    <definedName name="Latinoamerica_definitiva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7" i="2"/>
  <c r="D19" i="2"/>
  <c r="D21" i="2"/>
  <c r="D28" i="2"/>
  <c r="D24" i="2"/>
  <c r="D23" i="2"/>
  <c r="D25" i="2"/>
  <c r="D22" i="2"/>
  <c r="D12" i="2"/>
</calcChain>
</file>

<file path=xl/sharedStrings.xml><?xml version="1.0" encoding="utf-8"?>
<sst xmlns="http://schemas.openxmlformats.org/spreadsheetml/2006/main" count="43" uniqueCount="42">
  <si>
    <t>RELLENAR SOLO LAS CASILLAS EN BLANCO</t>
  </si>
  <si>
    <t>INFORMACIÓN TARGET</t>
  </si>
  <si>
    <t xml:space="preserve">Target </t>
  </si>
  <si>
    <t>Mujeres 35-45</t>
  </si>
  <si>
    <t>Cuantificación total  target</t>
  </si>
  <si>
    <t>Fuente EGM</t>
  </si>
  <si>
    <t>Internautas del target</t>
  </si>
  <si>
    <t>Penetración Internet (%)</t>
  </si>
  <si>
    <t>Cuantificacion del Target / Internaturas del Target</t>
  </si>
  <si>
    <t>DESCRIPCIÓN CAMPAÑA</t>
  </si>
  <si>
    <t>Nº semanas actividad</t>
  </si>
  <si>
    <t>Establecido por el planificador</t>
  </si>
  <si>
    <t>Presupuesto Neto</t>
  </si>
  <si>
    <t>Presupuesto Asignado a la compra de medios</t>
  </si>
  <si>
    <t>Afinidad  de Soporte | Composition Index</t>
  </si>
  <si>
    <t>Dato de afinidad del soporte planificado. % de usuario de tu target.</t>
  </si>
  <si>
    <t>Impresiones Totales x Afinidad</t>
  </si>
  <si>
    <t>RESULTADOS AUDIENCIA</t>
  </si>
  <si>
    <t>eGRPS Target sobre Internautas</t>
  </si>
  <si>
    <t>Impresiones Target / Internautas del Target</t>
  </si>
  <si>
    <t>eGRPS Target sobre Total Población</t>
  </si>
  <si>
    <t>Impresiones Target / Total Población del Target</t>
  </si>
  <si>
    <t>Usuarios únicos (Cobertura)</t>
  </si>
  <si>
    <t>Cuantificación Total del Target x Cobertura Total / 100</t>
  </si>
  <si>
    <t>COBERTURA TOTAL (%)</t>
  </si>
  <si>
    <t>Grp´s Target / Frecuencia</t>
  </si>
  <si>
    <t>COBERTURA SOBRE INTERNAUTAS (%)</t>
  </si>
  <si>
    <t>Cuantificación del Target Total / Impresiones del Target x 100</t>
  </si>
  <si>
    <t>FRECUENCIA MEDIA</t>
  </si>
  <si>
    <t>Frecuencia de tu Soporte. En caso de incluir más soportes calcular la frecuencia promedio</t>
  </si>
  <si>
    <t>RESULTADOS COSTES</t>
  </si>
  <si>
    <t xml:space="preserve">Coste eGRP </t>
  </si>
  <si>
    <t>Presupuesto Neto / Grp´s Target</t>
  </si>
  <si>
    <t>Presupuesto Neto / Impresiones Totales x 1000</t>
  </si>
  <si>
    <t>Presupuesto Neto / Impresiones Target x 1000</t>
  </si>
  <si>
    <t>Impresiones Totales</t>
  </si>
  <si>
    <t>Impresiones TGT</t>
  </si>
  <si>
    <t>CPM del Soporte</t>
  </si>
  <si>
    <t>Coste del Soporte para conseguir 1000 impresiones</t>
  </si>
  <si>
    <t>presupuesto Neto / CPM x 1000</t>
  </si>
  <si>
    <t xml:space="preserve">CPM Total  </t>
  </si>
  <si>
    <t>CPM del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</si>
</sst>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16" x14ac:knownFonts="1">
    <font>
      <sz val="12"/>
      <color theme="1"/>
      <name val="Calibri"/>
      <family val="2"/>
      <scheme val="minor"/>
    </font>
    <font>
      <sz val="10"/>
      <name val="Verdana"/>
    </font>
    <font>
      <sz val="8"/>
      <name val="Verdana"/>
      <family val="2"/>
    </font>
    <font>
      <b/>
      <i/>
      <sz val="8"/>
      <name val="Verdana"/>
      <family val="2"/>
    </font>
    <font>
      <i/>
      <sz val="8"/>
      <color indexed="63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color indexed="63"/>
      <name val="Verdana"/>
      <family val="2"/>
    </font>
    <font>
      <sz val="11"/>
      <name val="Verdana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Verdana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1"/>
      </patternFill>
    </fill>
    <fill>
      <patternFill patternType="solid">
        <fgColor theme="1" tint="0.499984740745262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</cellStyleXfs>
  <cellXfs count="42">
    <xf numFmtId="0" fontId="0" fillId="0" borderId="0" xfId="0"/>
    <xf numFmtId="0" fontId="2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 wrapText="1"/>
    </xf>
    <xf numFmtId="0" fontId="2" fillId="2" borderId="0" xfId="1" applyFont="1" applyFill="1" applyProtection="1"/>
    <xf numFmtId="0" fontId="2" fillId="0" borderId="0" xfId="1" applyFont="1" applyFill="1" applyProtection="1"/>
    <xf numFmtId="0" fontId="2" fillId="0" borderId="0" xfId="1" applyFont="1" applyProtection="1"/>
    <xf numFmtId="0" fontId="3" fillId="2" borderId="0" xfId="1" applyFont="1" applyFill="1" applyBorder="1" applyAlignment="1" applyProtection="1">
      <alignment horizont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Protection="1"/>
    <xf numFmtId="0" fontId="6" fillId="2" borderId="0" xfId="1" applyFont="1" applyFill="1" applyBorder="1" applyProtection="1"/>
    <xf numFmtId="0" fontId="7" fillId="4" borderId="1" xfId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 applyProtection="1">
      <alignment horizontal="left" vertical="center" wrapText="1"/>
    </xf>
    <xf numFmtId="0" fontId="9" fillId="5" borderId="3" xfId="1" applyFont="1" applyFill="1" applyBorder="1" applyAlignment="1" applyProtection="1">
      <alignment horizontal="right" vertical="center" wrapText="1"/>
      <protection locked="0"/>
    </xf>
    <xf numFmtId="0" fontId="7" fillId="4" borderId="4" xfId="1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164" fontId="9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7" xfId="1" applyFont="1" applyFill="1" applyBorder="1" applyAlignment="1" applyProtection="1">
      <alignment horizontal="center" vertical="center" wrapText="1"/>
    </xf>
    <xf numFmtId="0" fontId="8" fillId="4" borderId="8" xfId="1" applyFont="1" applyFill="1" applyBorder="1" applyAlignment="1" applyProtection="1">
      <alignment horizontal="left" vertical="center" wrapText="1"/>
    </xf>
    <xf numFmtId="9" fontId="7" fillId="6" borderId="9" xfId="3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wrapText="1"/>
    </xf>
    <xf numFmtId="164" fontId="5" fillId="5" borderId="3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2" applyNumberFormat="1" applyFont="1" applyFill="1" applyBorder="1" applyAlignment="1" applyProtection="1">
      <alignment horizontal="right" vertical="center" wrapText="1"/>
    </xf>
    <xf numFmtId="0" fontId="8" fillId="4" borderId="10" xfId="1" applyFont="1" applyFill="1" applyBorder="1" applyAlignment="1" applyProtection="1">
      <alignment horizontal="left" vertical="center" wrapText="1"/>
    </xf>
    <xf numFmtId="9" fontId="5" fillId="5" borderId="11" xfId="3" applyFont="1" applyFill="1" applyBorder="1" applyAlignment="1" applyProtection="1">
      <alignment horizontal="right" vertical="center" wrapText="1"/>
    </xf>
    <xf numFmtId="164" fontId="7" fillId="6" borderId="9" xfId="2" applyNumberFormat="1" applyFont="1" applyFill="1" applyBorder="1" applyAlignment="1" applyProtection="1">
      <alignment horizontal="right" vertical="center" wrapText="1"/>
    </xf>
    <xf numFmtId="165" fontId="7" fillId="6" borderId="3" xfId="2" applyNumberFormat="1" applyFont="1" applyFill="1" applyBorder="1" applyAlignment="1" applyProtection="1">
      <alignment horizontal="right" vertical="center" wrapText="1"/>
    </xf>
    <xf numFmtId="164" fontId="7" fillId="6" borderId="6" xfId="2" applyNumberFormat="1" applyFont="1" applyFill="1" applyBorder="1" applyAlignment="1" applyProtection="1">
      <alignment horizontal="right" vertical="center" wrapText="1"/>
    </xf>
    <xf numFmtId="165" fontId="7" fillId="6" borderId="6" xfId="2" applyNumberFormat="1" applyFont="1" applyFill="1" applyBorder="1" applyAlignment="1" applyProtection="1">
      <alignment horizontal="right" vertical="center" wrapText="1"/>
    </xf>
    <xf numFmtId="164" fontId="6" fillId="2" borderId="0" xfId="1" applyNumberFormat="1" applyFont="1" applyFill="1" applyBorder="1" applyProtection="1"/>
    <xf numFmtId="43" fontId="5" fillId="5" borderId="9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left" vertical="center" wrapText="1"/>
    </xf>
    <xf numFmtId="164" fontId="7" fillId="6" borderId="3" xfId="2" applyNumberFormat="1" applyFont="1" applyFill="1" applyBorder="1" applyAlignment="1" applyProtection="1">
      <alignment horizontal="right" vertical="center" wrapText="1"/>
    </xf>
    <xf numFmtId="0" fontId="7" fillId="4" borderId="5" xfId="1" applyFont="1" applyFill="1" applyBorder="1" applyAlignment="1" applyProtection="1">
      <alignment horizontal="left" vertical="center" wrapText="1"/>
    </xf>
    <xf numFmtId="0" fontId="7" fillId="4" borderId="8" xfId="1" applyFont="1" applyFill="1" applyBorder="1" applyAlignment="1" applyProtection="1">
      <alignment horizontal="left" vertical="center" wrapText="1"/>
    </xf>
    <xf numFmtId="165" fontId="7" fillId="6" borderId="9" xfId="2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Protection="1"/>
    <xf numFmtId="0" fontId="2" fillId="0" borderId="0" xfId="1" quotePrefix="1" applyFont="1" applyFill="1" applyProtection="1"/>
    <xf numFmtId="0" fontId="2" fillId="7" borderId="0" xfId="1" applyFont="1" applyFill="1" applyBorder="1" applyProtection="1"/>
    <xf numFmtId="0" fontId="3" fillId="7" borderId="0" xfId="1" applyFont="1" applyFill="1" applyBorder="1" applyAlignment="1" applyProtection="1">
      <alignment horizontal="center" wrapText="1"/>
    </xf>
    <xf numFmtId="0" fontId="14" fillId="2" borderId="0" xfId="1" applyFont="1" applyFill="1" applyBorder="1" applyProtection="1"/>
  </cellXfs>
  <cellStyles count="14">
    <cellStyle name="%" xfId="1"/>
    <cellStyle name="=C:\WINNT\SYSTEM32\COMMAND.COM" xfId="4"/>
    <cellStyle name="Currency_continental_17022004" xfId="5"/>
    <cellStyle name="Estilo 1" xfId="6"/>
    <cellStyle name="Euro" xfId="7"/>
    <cellStyle name="Millares 2" xfId="2"/>
    <cellStyle name="Millares 3" xfId="8"/>
    <cellStyle name="Moneda 2" xfId="9"/>
    <cellStyle name="Moneda 3" xfId="10"/>
    <cellStyle name="Normal" xfId="0" builtinId="0"/>
    <cellStyle name="Normal 2" xfId="11"/>
    <cellStyle name="Normal 3" xfId="12"/>
    <cellStyle name="Normal 9" xfId="13"/>
    <cellStyle name="Porcentual 2" xf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436880</xdr:colOff>
      <xdr:row>2</xdr:row>
      <xdr:rowOff>203200</xdr:rowOff>
    </xdr:from>
    <xdr:to>
      <xdr:col>2</xdr:col>
      <xdr:colOff>2151380</xdr:colOff>
      <xdr:row>5</xdr:row>
      <xdr:rowOff>7620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5440" y="731520"/>
          <a:ext cx="1714500" cy="596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uario/CONFIG~1/Temp/notes758E9C/Caixa%20Catalunya%20-%20Newco/&#211;ptico%20campa&#241;a%20new%20co%20v1%20-%20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 de Campaña (2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46"/>
  <sheetViews>
    <sheetView showGridLines="0" tabSelected="1" zoomScale="125" zoomScaleNormal="125" zoomScalePageLayoutView="125" workbookViewId="0">
      <selection activeCell="B9" sqref="B9:I30"/>
    </sheetView>
  </sheetViews>
  <sheetFormatPr baseColWidth="10" defaultColWidth="12.83203125" defaultRowHeight="11" x14ac:dyDescent="0"/>
  <cols>
    <col min="1" max="1" width="12.83203125" style="4"/>
    <col min="2" max="2" width="19.33203125" style="4" customWidth="1"/>
    <col min="3" max="3" width="37.33203125" style="4" bestFit="1" customWidth="1"/>
    <col min="4" max="4" width="16" style="4" customWidth="1"/>
    <col min="5" max="5" width="13" style="4" customWidth="1"/>
    <col min="6" max="6" width="13.83203125" style="4" customWidth="1"/>
    <col min="7" max="7" width="13.5" style="4" customWidth="1"/>
    <col min="8" max="8" width="10.33203125" style="4" customWidth="1"/>
    <col min="9" max="10" width="12.33203125" style="4" customWidth="1"/>
    <col min="11" max="14" width="12.83203125" style="4"/>
    <col min="15" max="15" width="46.33203125" style="4" customWidth="1"/>
    <col min="16" max="16384" width="12.83203125" style="4"/>
  </cols>
  <sheetData>
    <row r="1" spans="2:37" s="5" customFormat="1" ht="21.75" customHeight="1">
      <c r="B1" s="1"/>
      <c r="C1" s="2"/>
      <c r="D1" s="2"/>
      <c r="E1" s="3"/>
      <c r="F1" s="1"/>
      <c r="G1" s="3"/>
      <c r="H1" s="4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37" s="5" customFormat="1" ht="21.75" customHeight="1">
      <c r="B2" s="1"/>
      <c r="C2" s="6"/>
      <c r="D2" s="6"/>
      <c r="E2" s="3"/>
      <c r="F2" s="1"/>
      <c r="G2" s="3"/>
      <c r="H2" s="4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7" s="5" customFormat="1" ht="21.75" customHeight="1">
      <c r="B3" s="39"/>
      <c r="C3" s="40"/>
      <c r="D3" s="40"/>
      <c r="E3" s="3"/>
      <c r="F3" s="1"/>
      <c r="G3" s="3"/>
      <c r="H3" s="4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37" s="5" customFormat="1" ht="21.75" customHeight="1">
      <c r="B4" s="39"/>
      <c r="C4" s="40"/>
      <c r="D4" s="40"/>
      <c r="E4" s="3"/>
      <c r="F4" s="1"/>
      <c r="G4" s="3"/>
      <c r="H4" s="4"/>
      <c r="I4" s="1"/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2:37" s="5" customFormat="1" ht="21.75" customHeight="1">
      <c r="B5" s="39"/>
      <c r="C5" s="40"/>
      <c r="D5" s="40"/>
      <c r="E5" s="3"/>
      <c r="F5" s="1"/>
      <c r="G5" s="3"/>
      <c r="H5" s="4"/>
      <c r="I5" s="1"/>
      <c r="J5" s="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s="5" customFormat="1" ht="21.75" customHeight="1">
      <c r="B6" s="39"/>
      <c r="C6" s="40"/>
      <c r="D6" s="40"/>
      <c r="E6" s="3"/>
      <c r="F6" s="1"/>
      <c r="G6" s="3"/>
      <c r="H6" s="4"/>
      <c r="I6" s="1"/>
      <c r="J6" s="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 s="5" customFormat="1" ht="21.75" customHeight="1">
      <c r="B7" s="41" t="s">
        <v>0</v>
      </c>
      <c r="C7" s="7"/>
      <c r="D7" s="7"/>
      <c r="E7" s="8"/>
      <c r="F7" s="9"/>
      <c r="G7" s="8"/>
      <c r="H7" s="4"/>
      <c r="I7" s="9"/>
      <c r="J7" s="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:37" s="5" customFormat="1" ht="11.25" customHeight="1" thickBot="1">
      <c r="C8" s="6"/>
      <c r="D8" s="7"/>
      <c r="E8" s="1"/>
      <c r="F8" s="1"/>
      <c r="G8" s="1"/>
      <c r="H8" s="4"/>
      <c r="I8" s="1"/>
      <c r="J8" s="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2:37" s="5" customFormat="1">
      <c r="B9" s="10" t="s">
        <v>1</v>
      </c>
      <c r="C9" s="11" t="s">
        <v>2</v>
      </c>
      <c r="D9" s="12" t="s">
        <v>3</v>
      </c>
      <c r="E9" s="1"/>
      <c r="F9" s="1"/>
      <c r="G9" s="1"/>
      <c r="H9" s="4"/>
      <c r="I9" s="1"/>
      <c r="J9" s="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:37" s="5" customFormat="1">
      <c r="B10" s="13"/>
      <c r="C10" s="14" t="s">
        <v>4</v>
      </c>
      <c r="D10" s="15">
        <v>2800000</v>
      </c>
      <c r="E10" s="9" t="s">
        <v>5</v>
      </c>
      <c r="F10" s="1"/>
      <c r="G10" s="1"/>
      <c r="H10" s="4"/>
      <c r="I10" s="1"/>
      <c r="J10" s="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2:37" s="5" customFormat="1">
      <c r="B11" s="13"/>
      <c r="C11" s="14" t="s">
        <v>6</v>
      </c>
      <c r="D11" s="15">
        <v>1400000</v>
      </c>
      <c r="E11" s="9" t="s">
        <v>5</v>
      </c>
      <c r="F11" s="1"/>
      <c r="G11" s="1"/>
      <c r="H11" s="4"/>
      <c r="I11" s="1"/>
      <c r="J11" s="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37" s="5" customFormat="1" ht="12" thickBot="1">
      <c r="B12" s="16"/>
      <c r="C12" s="17" t="s">
        <v>7</v>
      </c>
      <c r="D12" s="18">
        <f>D11/D10</f>
        <v>0.5</v>
      </c>
      <c r="E12" s="9" t="s">
        <v>8</v>
      </c>
      <c r="F12" s="1"/>
      <c r="G12" s="1"/>
      <c r="H12" s="4"/>
      <c r="I12" s="1"/>
      <c r="J12" s="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2:37" s="5" customFormat="1" ht="6" customHeight="1" thickBot="1">
      <c r="B13" s="19"/>
      <c r="D13" s="4"/>
      <c r="E13" s="9"/>
      <c r="F13" s="1"/>
      <c r="G13" s="1"/>
      <c r="H13" s="4"/>
      <c r="I13" s="1"/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37" s="5" customFormat="1">
      <c r="B14" s="10" t="s">
        <v>9</v>
      </c>
      <c r="C14" s="11" t="s">
        <v>10</v>
      </c>
      <c r="D14" s="20">
        <v>4</v>
      </c>
      <c r="E14" s="9" t="s">
        <v>11</v>
      </c>
      <c r="F14" s="1"/>
      <c r="G14" s="1"/>
      <c r="H14" s="4"/>
      <c r="I14" s="1"/>
      <c r="J14" s="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2:37" s="5" customFormat="1">
      <c r="B15" s="13"/>
      <c r="C15" s="14" t="s">
        <v>12</v>
      </c>
      <c r="D15" s="21">
        <v>34000</v>
      </c>
      <c r="E15" s="9" t="s">
        <v>13</v>
      </c>
      <c r="F15" s="1"/>
      <c r="G15" s="1"/>
      <c r="H15" s="4"/>
      <c r="I15" s="1"/>
      <c r="J15" s="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2:37" s="5" customFormat="1">
      <c r="B16" s="13"/>
      <c r="C16" s="14" t="s">
        <v>37</v>
      </c>
      <c r="D16" s="21">
        <v>6</v>
      </c>
      <c r="E16" s="9" t="s">
        <v>38</v>
      </c>
      <c r="F16" s="1"/>
      <c r="G16" s="1"/>
      <c r="H16" s="4"/>
      <c r="I16" s="1"/>
      <c r="J16" s="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37" s="5" customFormat="1">
      <c r="B17" s="13"/>
      <c r="C17" s="14" t="s">
        <v>35</v>
      </c>
      <c r="D17" s="21">
        <f>+D15/6*1000</f>
        <v>5666666.666666667</v>
      </c>
      <c r="E17" s="9" t="s">
        <v>39</v>
      </c>
      <c r="F17" s="1"/>
      <c r="G17" s="1"/>
      <c r="H17" s="4"/>
      <c r="I17" s="1"/>
      <c r="J17" s="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5" customFormat="1">
      <c r="B18" s="13"/>
      <c r="C18" s="22" t="s">
        <v>14</v>
      </c>
      <c r="D18" s="23">
        <v>0.25</v>
      </c>
      <c r="E18" s="9" t="s">
        <v>15</v>
      </c>
      <c r="F18" s="1"/>
      <c r="G18" s="1"/>
      <c r="H18" s="4"/>
      <c r="I18" s="1"/>
      <c r="J18" s="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5" customFormat="1" ht="12" thickBot="1">
      <c r="B19" s="16"/>
      <c r="C19" s="17" t="s">
        <v>36</v>
      </c>
      <c r="D19" s="24">
        <f>+D17*D18</f>
        <v>1416666.6666666667</v>
      </c>
      <c r="E19" s="9" t="s">
        <v>16</v>
      </c>
      <c r="F19" s="1"/>
      <c r="G19" s="1"/>
      <c r="H19" s="4"/>
      <c r="I19" s="1"/>
      <c r="J19" s="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5" customFormat="1" ht="6" customHeight="1" thickBot="1">
      <c r="B20" s="19"/>
      <c r="D20" s="4"/>
      <c r="E20" s="9"/>
      <c r="F20" s="1"/>
      <c r="G20" s="1"/>
      <c r="H20" s="4"/>
      <c r="I20" s="1"/>
      <c r="J20" s="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37" s="5" customFormat="1">
      <c r="B21" s="10" t="s">
        <v>17</v>
      </c>
      <c r="C21" s="11" t="s">
        <v>18</v>
      </c>
      <c r="D21" s="25">
        <f>(D19*100/$D$11)</f>
        <v>101.1904761904762</v>
      </c>
      <c r="E21" s="9" t="s">
        <v>19</v>
      </c>
      <c r="F21" s="1"/>
      <c r="G21" s="1"/>
      <c r="H21" s="4"/>
      <c r="I21" s="1"/>
      <c r="J21" s="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:37" s="5" customFormat="1">
      <c r="B22" s="13"/>
      <c r="C22" s="14" t="s">
        <v>20</v>
      </c>
      <c r="D22" s="26">
        <f>(D19*100/$D$10)</f>
        <v>50.595238095238102</v>
      </c>
      <c r="E22" s="9" t="s">
        <v>21</v>
      </c>
      <c r="F22" s="1"/>
      <c r="G22" s="1"/>
      <c r="H22" s="4"/>
      <c r="I22" s="1"/>
      <c r="J22" s="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:37" s="5" customFormat="1">
      <c r="B23" s="13"/>
      <c r="C23" s="14" t="s">
        <v>22</v>
      </c>
      <c r="D23" s="26">
        <f>IF(ISERROR(D10*(D24/100)),"",D10*(D24/100))</f>
        <v>708333.33333333349</v>
      </c>
      <c r="E23" s="9" t="s">
        <v>23</v>
      </c>
      <c r="F23" s="1"/>
      <c r="G23" s="1"/>
      <c r="H23" s="4"/>
      <c r="I23" s="1"/>
      <c r="J23" s="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37" s="5" customFormat="1">
      <c r="B24" s="13"/>
      <c r="C24" s="14" t="s">
        <v>24</v>
      </c>
      <c r="D24" s="27">
        <f>(D21/D26)</f>
        <v>25.297619047619051</v>
      </c>
      <c r="E24" s="28" t="s">
        <v>25</v>
      </c>
      <c r="F24" s="1"/>
      <c r="G24" s="1"/>
      <c r="H24" s="4"/>
      <c r="I24" s="1"/>
      <c r="J24" s="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:37" s="5" customFormat="1">
      <c r="B25" s="13"/>
      <c r="C25" s="14" t="s">
        <v>26</v>
      </c>
      <c r="D25" s="27">
        <f>IF(ISERROR(D23*100/D11),"",D23*100/D11)</f>
        <v>50.595238095238102</v>
      </c>
      <c r="E25" s="9" t="s">
        <v>27</v>
      </c>
      <c r="F25" s="1"/>
      <c r="G25" s="1"/>
      <c r="H25" s="4"/>
      <c r="I25" s="1"/>
      <c r="J25" s="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:37" s="5" customFormat="1" ht="12" thickBot="1">
      <c r="B26" s="16"/>
      <c r="C26" s="17" t="s">
        <v>28</v>
      </c>
      <c r="D26" s="29">
        <v>4</v>
      </c>
      <c r="E26" s="9" t="s">
        <v>29</v>
      </c>
      <c r="F26" s="1"/>
      <c r="G26" s="1"/>
      <c r="H26" s="4"/>
      <c r="I26" s="1"/>
      <c r="J26" s="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:37" s="30" customFormat="1" ht="6" customHeight="1" thickBot="1">
      <c r="D27" s="31"/>
      <c r="E27" s="1"/>
      <c r="F27" s="1"/>
      <c r="G27" s="1"/>
      <c r="H27" s="31"/>
      <c r="I27" s="1"/>
      <c r="J27" s="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2:37" s="5" customFormat="1">
      <c r="B28" s="10" t="s">
        <v>30</v>
      </c>
      <c r="C28" s="32" t="s">
        <v>31</v>
      </c>
      <c r="D28" s="33">
        <f>IF(ISERROR(D15/D21),"",D15/D21)</f>
        <v>335.99999999999994</v>
      </c>
      <c r="E28" s="1" t="s">
        <v>32</v>
      </c>
      <c r="F28" s="1"/>
      <c r="G28" s="1"/>
      <c r="H28" s="4"/>
      <c r="I28" s="1"/>
      <c r="J28" s="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:37" s="5" customFormat="1">
      <c r="B29" s="13"/>
      <c r="C29" s="34" t="s">
        <v>40</v>
      </c>
      <c r="D29" s="27">
        <f>+D15/D17*1000</f>
        <v>5.9999999999999991</v>
      </c>
      <c r="E29" s="1" t="s">
        <v>33</v>
      </c>
      <c r="F29" s="1"/>
      <c r="G29" s="1"/>
      <c r="H29" s="4"/>
      <c r="I29" s="1"/>
      <c r="J29" s="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:37" s="5" customFormat="1" ht="12" thickBot="1">
      <c r="B30" s="16"/>
      <c r="C30" s="35" t="s">
        <v>41</v>
      </c>
      <c r="D30" s="36">
        <f>+D15/D19*1000</f>
        <v>23.999999999999996</v>
      </c>
      <c r="E30" s="1" t="s">
        <v>34</v>
      </c>
      <c r="F30" s="1"/>
      <c r="G30" s="1"/>
      <c r="H30" s="4"/>
      <c r="I30" s="1"/>
      <c r="J30" s="1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:37" s="5" customFormat="1">
      <c r="C31" s="1"/>
      <c r="D31" s="1"/>
      <c r="E31" s="1"/>
      <c r="F31" s="1"/>
      <c r="G31" s="1"/>
      <c r="H31" s="4"/>
      <c r="I31" s="1"/>
      <c r="J31" s="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44" spans="2:2" ht="14">
      <c r="B44" s="37"/>
    </row>
    <row r="45" spans="2:2">
      <c r="B45" s="38"/>
    </row>
    <row r="46" spans="2:2">
      <c r="B46" s="38"/>
    </row>
  </sheetData>
  <mergeCells count="5">
    <mergeCell ref="C1:D1"/>
    <mergeCell ref="B9:B12"/>
    <mergeCell ref="B14:B19"/>
    <mergeCell ref="B21:B26"/>
    <mergeCell ref="B28:B30"/>
  </mergeCells>
  <phoneticPr fontId="15" type="noConversion"/>
  <pageMargins left="0.75" right="0.75" top="1" bottom="1" header="0" footer="0"/>
  <pageSetup paperSize="9" scale="9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Evaluador CPM Target</vt:lpstr>
    </vt:vector>
  </TitlesOfParts>
  <Company>arena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fernandez</dc:creator>
  <cp:lastModifiedBy>jaime fernandez</cp:lastModifiedBy>
  <dcterms:created xsi:type="dcterms:W3CDTF">2013-08-06T12:46:19Z</dcterms:created>
  <dcterms:modified xsi:type="dcterms:W3CDTF">2013-08-06T12:57:35Z</dcterms:modified>
</cp:coreProperties>
</file>